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0" windowWidth="19440" windowHeight="10545"/>
  </bookViews>
  <sheets>
    <sheet name="Indicadores 40-44" sheetId="1" r:id="rId1"/>
    <sheet name="Indicador 46" sheetId="2" r:id="rId2"/>
    <sheet name="Indicador 71" sheetId="3" r:id="rId3"/>
    <sheet name="Hoja1" sheetId="4" r:id="rId4"/>
  </sheets>
  <externalReferences>
    <externalReference r:id="rId5"/>
    <externalReference r:id="rId6"/>
  </externalReferences>
  <calcPr calcId="125725"/>
</workbook>
</file>

<file path=xl/calcChain.xml><?xml version="1.0" encoding="utf-8"?>
<calcChain xmlns="http://schemas.openxmlformats.org/spreadsheetml/2006/main">
  <c r="C3" i="3"/>
  <c r="B3"/>
  <c r="B35" i="1" l="1"/>
  <c r="B38"/>
  <c r="C34" l="1"/>
  <c r="C35" s="1"/>
  <c r="C26"/>
  <c r="B26"/>
  <c r="C21"/>
  <c r="B21"/>
  <c r="C20"/>
  <c r="B20"/>
  <c r="C19"/>
  <c r="B19"/>
  <c r="C16"/>
  <c r="B16"/>
  <c r="C15"/>
  <c r="B15"/>
  <c r="C14"/>
  <c r="B14"/>
  <c r="C11"/>
  <c r="B11"/>
  <c r="C10"/>
  <c r="B10"/>
  <c r="C9"/>
  <c r="B9"/>
  <c r="D15" l="1"/>
  <c r="C38"/>
  <c r="B13" i="3"/>
  <c r="C13"/>
  <c r="B12" i="1"/>
  <c r="B27" s="1"/>
  <c r="B22"/>
  <c r="B29" s="1"/>
  <c r="D10"/>
  <c r="D20"/>
  <c r="B17"/>
  <c r="D26"/>
  <c r="C12"/>
  <c r="C27" s="1"/>
  <c r="C17"/>
  <c r="C22"/>
  <c r="C29" s="1"/>
  <c r="D9"/>
  <c r="D14"/>
  <c r="D19"/>
  <c r="D11"/>
  <c r="D16"/>
  <c r="D21"/>
  <c r="D29" l="1"/>
  <c r="D27"/>
  <c r="B28"/>
  <c r="B37"/>
  <c r="B39" s="1"/>
  <c r="D12"/>
  <c r="C28"/>
  <c r="D28" s="1"/>
  <c r="C37"/>
  <c r="C39" s="1"/>
  <c r="D17"/>
  <c r="D22"/>
</calcChain>
</file>

<file path=xl/sharedStrings.xml><?xml version="1.0" encoding="utf-8"?>
<sst xmlns="http://schemas.openxmlformats.org/spreadsheetml/2006/main" count="45" uniqueCount="44">
  <si>
    <t>INGRESOS TRIBUTARIOS (I)</t>
  </si>
  <si>
    <t>INGRESOS TRIBUTARIOS PREVISTOS (ITP)=CAPS. 1, 2 y 3 (PREVISIÓN INICIAL)</t>
  </si>
  <si>
    <t>INGRESOS TRIBUTARIOS LIQUIDADOS (ITL)=CAPS. 1 AL 3 (D. RECONOCIDOS)</t>
  </si>
  <si>
    <t>INGRESOS TRIBUTARIOS RECAUDADOS (ITR)=CAPS. 1 AL 3 (R. LIQUIDA)</t>
  </si>
  <si>
    <t>2016/2015</t>
  </si>
  <si>
    <t>CAP. 1 INGRESOS (P.I.)</t>
  </si>
  <si>
    <t>CAP. 2 INGRESOS (P.I.)</t>
  </si>
  <si>
    <t>CAP. 3 INGRESOS (P.I.)</t>
  </si>
  <si>
    <t>ITP</t>
  </si>
  <si>
    <t>CAP. 1 INGRESOS (D.R.)</t>
  </si>
  <si>
    <t>CAP. 2 INGRESOS (D.R.)</t>
  </si>
  <si>
    <t>CAP. 3 INGRESOS (D.R.)</t>
  </si>
  <si>
    <t>ITL</t>
  </si>
  <si>
    <t>CAP. 1 INGRESOS (R.L.)</t>
  </si>
  <si>
    <t>CAP. 2 INGRESOS (R.L.)</t>
  </si>
  <si>
    <t>CAP. 3 INGRESOS (R.L.)</t>
  </si>
  <si>
    <t>ITR</t>
  </si>
  <si>
    <t>POBLACIÓN DE DERECHO</t>
  </si>
  <si>
    <t>ITP-PER CAPITA</t>
  </si>
  <si>
    <t>ITL -PER CAPITA</t>
  </si>
  <si>
    <t>ITR-PER CAPITA</t>
  </si>
  <si>
    <t>DERECHOS PENDIENTES DE COBRO</t>
  </si>
  <si>
    <t>HABITANTES</t>
  </si>
  <si>
    <t>POR HABITANTES</t>
  </si>
  <si>
    <t>Total derechos reconocidos netos</t>
  </si>
  <si>
    <t>Total derechos pendientes de cobro al 31/12</t>
  </si>
  <si>
    <t>Total derechos reconocidos netos al 31/12</t>
  </si>
  <si>
    <t>PER CAPITA</t>
  </si>
  <si>
    <t xml:space="preserve">LICENCIAS URBANISTICAS, </t>
  </si>
  <si>
    <t xml:space="preserve"> ICIO,</t>
  </si>
  <si>
    <t xml:space="preserve"> IBI, </t>
  </si>
  <si>
    <t xml:space="preserve">CALAS Y ZANJAS </t>
  </si>
  <si>
    <t>ALCANTARILLADO</t>
  </si>
  <si>
    <t>NO EXISTEN INGRESOS POR ENAJENACION DE TERRENOS AL NO HABER INVERSIONES QUE FINANCIAR</t>
  </si>
  <si>
    <t>AL ESTAR EN PRESPUESTO PRORROGADO DESDE EL AÑO 2015, NO SE HAN PRESUPUESTADO INVERSIONES NI EN 2012, NI EN 2016</t>
  </si>
  <si>
    <t xml:space="preserve">ENTIDAD </t>
  </si>
  <si>
    <t>AYUNTAMIENTO DE LEGANES (31/12--)</t>
  </si>
  <si>
    <t xml:space="preserve">EMSULE </t>
  </si>
  <si>
    <t>CAPITAL VIVO CONSOLIDADO A LA FECHA</t>
  </si>
  <si>
    <t>Gastos de Infraestructuras</t>
  </si>
  <si>
    <t>71 b) Proporción de ingresos del Urbanismo sobre los ingresos totales (se indicarán en la Web los conceptos incluidos como ingresos urbanísticos: Licencias urbanísticas, IBI, ICIO, aprovechamiento urbanístico, enajenación de terrenos, etc.).</t>
  </si>
  <si>
    <t>Nº habitantes  hb</t>
  </si>
  <si>
    <t>Gastos de Infraestructuras por habitante €/ hb</t>
  </si>
  <si>
    <t>71 a) Inversión en infraestructuras por habitante (2016/2017) (Sostenibilidad y Servicios a la Ciudad)</t>
  </si>
</sst>
</file>

<file path=xl/styles.xml><?xml version="1.0" encoding="utf-8"?>
<styleSheet xmlns="http://schemas.openxmlformats.org/spreadsheetml/2006/main">
  <numFmts count="2">
    <numFmt numFmtId="164" formatCode="#,##0.00_ ;[Red]\-#,##0.00\ "/>
    <numFmt numFmtId="165" formatCode="#,##0_ ;[Red]\-#,##0\ "/>
  </numFmts>
  <fonts count="12">
    <font>
      <sz val="11"/>
      <color theme="1"/>
      <name val="Palatino Linotype"/>
      <family val="2"/>
    </font>
    <font>
      <sz val="11"/>
      <color theme="1"/>
      <name val="Palatino Linotype"/>
      <family val="2"/>
    </font>
    <font>
      <b/>
      <u val="double"/>
      <sz val="20"/>
      <color indexed="12"/>
      <name val="Georgia"/>
      <family val="1"/>
    </font>
    <font>
      <b/>
      <u val="double"/>
      <sz val="16"/>
      <color indexed="10"/>
      <name val="Palatino Linotype"/>
      <family val="1"/>
    </font>
    <font>
      <sz val="11"/>
      <name val="Palatino Linotype"/>
      <family val="1"/>
    </font>
    <font>
      <sz val="10"/>
      <name val="Palatino Linotype"/>
      <family val="1"/>
    </font>
    <font>
      <b/>
      <sz val="12"/>
      <name val="Palatino Linotype"/>
      <family val="1"/>
    </font>
    <font>
      <b/>
      <sz val="11"/>
      <color theme="1"/>
      <name val="Palatino Linotype"/>
      <family val="1"/>
    </font>
    <font>
      <b/>
      <sz val="11"/>
      <name val="Palatino Linotype"/>
      <family val="1"/>
    </font>
    <font>
      <sz val="11"/>
      <color theme="1"/>
      <name val="Calibri"/>
      <family val="2"/>
      <scheme val="minor"/>
    </font>
    <font>
      <b/>
      <sz val="14"/>
      <color theme="1"/>
      <name val="Palatino Linotype"/>
      <family val="1"/>
    </font>
    <font>
      <sz val="11"/>
      <color theme="1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ashed">
        <color indexed="12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/>
  </cellStyleXfs>
  <cellXfs count="43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Border="1"/>
    <xf numFmtId="164" fontId="4" fillId="0" borderId="0" xfId="0" applyNumberFormat="1" applyFont="1" applyBorder="1"/>
    <xf numFmtId="0" fontId="4" fillId="0" borderId="0" xfId="0" applyFont="1" applyAlignment="1">
      <alignment horizontal="center"/>
    </xf>
    <xf numFmtId="0" fontId="4" fillId="0" borderId="1" xfId="0" applyNumberFormat="1" applyFont="1" applyBorder="1" applyAlignment="1">
      <alignment horizontal="center"/>
    </xf>
    <xf numFmtId="164" fontId="4" fillId="0" borderId="1" xfId="0" quotePrefix="1" applyNumberFormat="1" applyFont="1" applyBorder="1" applyAlignment="1">
      <alignment horizontal="center"/>
    </xf>
    <xf numFmtId="4" fontId="4" fillId="0" borderId="0" xfId="0" applyNumberFormat="1" applyFont="1"/>
    <xf numFmtId="3" fontId="4" fillId="0" borderId="0" xfId="0" applyNumberFormat="1" applyFont="1"/>
    <xf numFmtId="165" fontId="4" fillId="0" borderId="0" xfId="0" applyNumberFormat="1" applyFont="1" applyBorder="1"/>
    <xf numFmtId="0" fontId="5" fillId="0" borderId="0" xfId="0" applyFont="1"/>
    <xf numFmtId="0" fontId="5" fillId="0" borderId="0" xfId="0" applyFont="1" applyBorder="1"/>
    <xf numFmtId="164" fontId="5" fillId="0" borderId="0" xfId="0" applyNumberFormat="1" applyFont="1" applyBorder="1"/>
    <xf numFmtId="0" fontId="4" fillId="0" borderId="0" xfId="0" applyFont="1" applyAlignment="1"/>
    <xf numFmtId="4" fontId="4" fillId="0" borderId="0" xfId="0" applyNumberFormat="1" applyFont="1" applyBorder="1"/>
    <xf numFmtId="10" fontId="4" fillId="0" borderId="0" xfId="1" applyNumberFormat="1" applyFont="1" applyBorder="1"/>
    <xf numFmtId="0" fontId="0" fillId="0" borderId="0" xfId="0" applyAlignment="1">
      <alignment wrapText="1"/>
    </xf>
    <xf numFmtId="4" fontId="0" fillId="0" borderId="0" xfId="0" applyNumberFormat="1"/>
    <xf numFmtId="0" fontId="6" fillId="0" borderId="0" xfId="0" applyFont="1"/>
    <xf numFmtId="10" fontId="0" fillId="0" borderId="0" xfId="1" applyNumberFormat="1" applyFont="1"/>
    <xf numFmtId="4" fontId="4" fillId="0" borderId="0" xfId="0" applyNumberFormat="1" applyFont="1" applyAlignment="1">
      <alignment vertical="justify"/>
    </xf>
    <xf numFmtId="4" fontId="4" fillId="0" borderId="0" xfId="0" applyNumberFormat="1" applyFont="1" applyAlignment="1">
      <alignment wrapText="1"/>
    </xf>
    <xf numFmtId="4" fontId="7" fillId="0" borderId="0" xfId="0" applyNumberFormat="1" applyFont="1"/>
    <xf numFmtId="3" fontId="8" fillId="0" borderId="0" xfId="0" applyNumberFormat="1" applyFont="1"/>
    <xf numFmtId="2" fontId="7" fillId="0" borderId="0" xfId="0" applyNumberFormat="1" applyFont="1"/>
    <xf numFmtId="0" fontId="10" fillId="2" borderId="0" xfId="2" applyFont="1" applyFill="1" applyAlignment="1">
      <alignment horizontal="center"/>
    </xf>
    <xf numFmtId="0" fontId="10" fillId="0" borderId="0" xfId="2" applyFont="1" applyAlignment="1">
      <alignment horizontal="center"/>
    </xf>
    <xf numFmtId="0" fontId="10" fillId="2" borderId="0" xfId="2" applyFont="1" applyFill="1" applyAlignment="1">
      <alignment horizontal="center" wrapText="1"/>
    </xf>
    <xf numFmtId="4" fontId="11" fillId="0" borderId="0" xfId="2" applyNumberFormat="1" applyFont="1" applyAlignment="1">
      <alignment horizontal="center"/>
    </xf>
    <xf numFmtId="0" fontId="11" fillId="0" borderId="0" xfId="2" applyFont="1" applyAlignment="1">
      <alignment horizontal="center"/>
    </xf>
    <xf numFmtId="0" fontId="10" fillId="2" borderId="0" xfId="2" applyFont="1" applyFill="1" applyBorder="1" applyAlignment="1">
      <alignment horizontal="center" wrapText="1"/>
    </xf>
    <xf numFmtId="4" fontId="10" fillId="2" borderId="0" xfId="2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 3" xfId="2"/>
    <cellStyle name="Porcentual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/>
            </a:pPr>
            <a:r>
              <a:rPr lang="es-ES" sz="1100">
                <a:latin typeface="Palatino Linotype" pitchFamily="18" charset="0"/>
              </a:rPr>
              <a:t>DEUDA CONSOLIDADA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dLbls>
            <c:dLbl>
              <c:idx val="1"/>
              <c:layout>
                <c:manualLayout>
                  <c:x val="-1.0000000000000005E-2"/>
                  <c:y val="6.6115702479338859E-2"/>
                </c:manualLayout>
              </c:layout>
              <c:showVal val="1"/>
            </c:dLbl>
            <c:numFmt formatCode="#,##0.00" sourceLinked="0"/>
            <c:showVal val="1"/>
          </c:dLbls>
          <c:cat>
            <c:numRef>
              <c:f>[2]CONSOLIDADO!$B$2:$E$2</c:f>
              <c:numCache>
                <c:formatCode>General</c:formatCode>
                <c:ptCount val="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</c:numCache>
            </c:numRef>
          </c:cat>
          <c:val>
            <c:numRef>
              <c:f>[2]CONSOLIDADO!$B$7:$E$7</c:f>
              <c:numCache>
                <c:formatCode>General</c:formatCode>
                <c:ptCount val="4"/>
                <c:pt idx="0">
                  <c:v>65354785.219999999</c:v>
                </c:pt>
                <c:pt idx="1">
                  <c:v>54094202.397692308</c:v>
                </c:pt>
                <c:pt idx="2">
                  <c:v>56709615.535384618</c:v>
                </c:pt>
                <c:pt idx="3">
                  <c:v>47695420.333076924</c:v>
                </c:pt>
              </c:numCache>
            </c:numRef>
          </c:val>
        </c:ser>
        <c:dLbls>
          <c:showVal val="1"/>
        </c:dLbls>
        <c:marker val="1"/>
        <c:axId val="74644480"/>
        <c:axId val="75903744"/>
      </c:lineChart>
      <c:catAx>
        <c:axId val="74644480"/>
        <c:scaling>
          <c:orientation val="minMax"/>
        </c:scaling>
        <c:axPos val="b"/>
        <c:numFmt formatCode="General" sourceLinked="1"/>
        <c:tickLblPos val="nextTo"/>
        <c:crossAx val="75903744"/>
        <c:crosses val="autoZero"/>
        <c:auto val="1"/>
        <c:lblAlgn val="ctr"/>
        <c:lblOffset val="100"/>
      </c:catAx>
      <c:valAx>
        <c:axId val="75903744"/>
        <c:scaling>
          <c:orientation val="minMax"/>
        </c:scaling>
        <c:axPos val="l"/>
        <c:majorGridlines/>
        <c:numFmt formatCode="General" sourceLinked="1"/>
        <c:tickLblPos val="nextTo"/>
        <c:crossAx val="74644480"/>
        <c:crosses val="autoZero"/>
        <c:crossBetween val="between"/>
      </c:valAx>
    </c:plotArea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6</xdr:row>
      <xdr:rowOff>152399</xdr:rowOff>
    </xdr:from>
    <xdr:to>
      <xdr:col>4</xdr:col>
      <xdr:colOff>1352550</xdr:colOff>
      <xdr:row>23</xdr:row>
      <xdr:rowOff>47624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6/PRESUPUESTO%202016/LIQUIDACION%202016/ANALISIS%20LIQUIDACION%20PRESUPUESTO%20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fernandez/AppData/Local/Microsoft/Windows/Temporary%20Internet%20Files/Content.Outlook/8UAC2NYL/INDICADORES%2071-40-4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ARA"/>
      <sheetName val="INDICE"/>
      <sheetName val="RESUMEN EJECUTIVO"/>
      <sheetName val="EVOLUCION"/>
      <sheetName val="INICIAL"/>
      <sheetName val="INICIAL INGRESOS"/>
      <sheetName val="INGRESOS INICIALES 16"/>
      <sheetName val="DEFINITIVO"/>
      <sheetName val="DEFINITIVA INGRESOS "/>
      <sheetName val="INGRESOS DEFINITIVOS 16"/>
      <sheetName val="DERECHOS R."/>
      <sheetName val="LIQUIDADOS INGRESOS"/>
      <sheetName val="INGRESOS LIQUIDADOS 16"/>
      <sheetName val="RECAUDADO"/>
      <sheetName val="R. LIQUIDA INGRESOS"/>
      <sheetName val="INGRESOS RECAUDADOS 16"/>
      <sheetName val="RATIOS"/>
      <sheetName val="INGRESOS"/>
      <sheetName val="RESTO INGRESOS"/>
      <sheetName val="RESTO INGRESOS (2)"/>
      <sheetName val="RESTO INGRESOS (4)"/>
      <sheetName val="RESTO INGRESOS (3)"/>
      <sheetName val="RATIOS (2)"/>
      <sheetName val="CAPITULO I-INGRESOS"/>
      <sheetName val="CAP. II Y III-INGRESOS"/>
      <sheetName val="CAP. IV-V-VI-VII-VIII-IX"/>
      <sheetName val="ORDENANZAS"/>
      <sheetName val="Resumen Variaciones-Incrementos"/>
      <sheetName val="IMPUESTOS"/>
      <sheetName val="I.B.I. 16"/>
      <sheetName val="VEHICULOS 16"/>
      <sheetName val="I.A.E. 16"/>
      <sheetName val="PLUS VALIAS 16"/>
      <sheetName val="I.C.I.O. 16"/>
      <sheetName val="TASAS"/>
      <sheetName val="TASAS-todas"/>
      <sheetName val="T. CORRIENTES"/>
      <sheetName val="TRANS. CORRIENTES"/>
      <sheetName val="TRIBUTOS ESTADO"/>
      <sheetName val="PATRIMONIO M."/>
      <sheetName val="PATRIMONIO"/>
      <sheetName val="INVERSION"/>
      <sheetName val="E. INVERSIONES-T. CAPITAL"/>
      <sheetName val="P. FINANCIEROS-CREDITOS F."/>
      <sheetName val="INCIAL G."/>
      <sheetName val="INICIAL GASTOS"/>
      <sheetName val="GASTOS INICIALES 16"/>
      <sheetName val="DEFINITIVO G."/>
      <sheetName val="DEFINITIVA GASTOS"/>
      <sheetName val="GASTOS DEFINITIVOS 16"/>
      <sheetName val="OBLIGACIONES R."/>
      <sheetName val="LIQUIDADO GASTOS "/>
      <sheetName val="GASTOS LIQUIDADOS 16"/>
      <sheetName val="PAGOS"/>
      <sheetName val="PAGOS LIQUIDOS"/>
      <sheetName val="GASTOS PAGADOS 16"/>
      <sheetName val="RATIOS G."/>
      <sheetName val="GASTOS"/>
      <sheetName val="RESTO GASTOS"/>
      <sheetName val="RESTO GASTOS (2)"/>
      <sheetName val="RESTO GASTOS (5)"/>
      <sheetName val="RESTO GASTOS (3)"/>
      <sheetName val="ANALISIS GASTOS"/>
      <sheetName val="GASTOS (2)"/>
      <sheetName val="GASTOS CORRIENTES"/>
      <sheetName val="EVOLUCION GASTOS CORRIENTES (I)"/>
      <sheetName val="GASTOS DE PERSONAL 16"/>
      <sheetName val="PERSONAL (II)"/>
      <sheetName val="COMPRA BIENES Y SERVICIOS 16"/>
      <sheetName val="COMPRA BIENES Y SERVICIOS  (2)"/>
      <sheetName val="TRANSFERENCIAS CORRIENTES 16"/>
      <sheetName val="C.B. y S. + T.C.14"/>
      <sheetName val="INVERSION G."/>
      <sheetName val="INVERSIONES"/>
      <sheetName val="FINANCIACION"/>
      <sheetName val="INTERESES 16"/>
      <sheetName val="AMORTIZACION 16"/>
      <sheetName val="INTERESES + AMORTIZACION 16"/>
      <sheetName val="NIVEL DEUDA Y A. TEORICA"/>
      <sheetName val="CAPITAL VIVO por entidades"/>
      <sheetName val="CAPITAL VIVO 2016"/>
      <sheetName val="COBERTURA AL 31-12-2016"/>
      <sheetName val="EURIBOR"/>
      <sheetName val="RESULTADO PRESUPUESTARIO"/>
      <sheetName val="PRES.CONSOLIDADOS"/>
      <sheetName val="CONSOLIDADOS"/>
      <sheetName val="CONSOLIDADOS (2)"/>
      <sheetName val="COM. INGRESOS-GASTOS"/>
      <sheetName val="INGRESOS-GASTOS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B8">
            <v>64171440</v>
          </cell>
          <cell r="C8">
            <v>64171440</v>
          </cell>
        </row>
        <row r="9">
          <cell r="B9">
            <v>8976110</v>
          </cell>
          <cell r="C9">
            <v>8976110</v>
          </cell>
        </row>
        <row r="10">
          <cell r="B10">
            <v>17698570</v>
          </cell>
          <cell r="C10">
            <v>17698570</v>
          </cell>
        </row>
      </sheetData>
      <sheetData sheetId="7"/>
      <sheetData sheetId="8"/>
      <sheetData sheetId="9"/>
      <sheetData sheetId="10"/>
      <sheetData sheetId="11">
        <row r="12">
          <cell r="B12">
            <v>130747702.75999999</v>
          </cell>
        </row>
      </sheetData>
      <sheetData sheetId="12">
        <row r="9">
          <cell r="B9">
            <v>59635452.039999999</v>
          </cell>
          <cell r="C9">
            <v>64726579.359999999</v>
          </cell>
        </row>
        <row r="10">
          <cell r="B10">
            <v>5427131.4800000004</v>
          </cell>
          <cell r="C10">
            <v>5297003.38</v>
          </cell>
        </row>
        <row r="11">
          <cell r="B11">
            <v>13455233.27</v>
          </cell>
          <cell r="C11">
            <v>12900113.16</v>
          </cell>
        </row>
      </sheetData>
      <sheetData sheetId="13"/>
      <sheetData sheetId="14"/>
      <sheetData sheetId="15">
        <row r="8">
          <cell r="B8">
            <v>55431866.579999998</v>
          </cell>
          <cell r="C8">
            <v>59986443.780000001</v>
          </cell>
        </row>
        <row r="9">
          <cell r="B9">
            <v>5251484.41</v>
          </cell>
          <cell r="C9">
            <v>5175765.3499999996</v>
          </cell>
        </row>
        <row r="10">
          <cell r="B10">
            <v>11364984.41</v>
          </cell>
          <cell r="C10">
            <v>11300448.279999999</v>
          </cell>
        </row>
      </sheetData>
      <sheetData sheetId="16"/>
      <sheetData sheetId="17"/>
      <sheetData sheetId="18"/>
      <sheetData sheetId="19">
        <row r="16">
          <cell r="B16">
            <v>186907</v>
          </cell>
          <cell r="C16">
            <v>187173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STO INGRESOS (3)"/>
      <sheetName val="INGRESOS URB."/>
      <sheetName val="CONSOLIDADO"/>
    </sheetNames>
    <sheetDataSet>
      <sheetData sheetId="0"/>
      <sheetData sheetId="1"/>
      <sheetData sheetId="2">
        <row r="2">
          <cell r="B2">
            <v>2012</v>
          </cell>
          <cell r="C2">
            <v>2013</v>
          </cell>
          <cell r="D2">
            <v>2014</v>
          </cell>
          <cell r="E2">
            <v>2015</v>
          </cell>
        </row>
        <row r="7">
          <cell r="B7">
            <v>65354785.219999999</v>
          </cell>
          <cell r="C7">
            <v>54094202.397692308</v>
          </cell>
          <cell r="D7">
            <v>56709615.535384618</v>
          </cell>
          <cell r="E7">
            <v>47695420.333076924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2"/>
  <sheetViews>
    <sheetView tabSelected="1" workbookViewId="0">
      <selection activeCell="H42" sqref="H42"/>
    </sheetView>
  </sheetViews>
  <sheetFormatPr baseColWidth="10" defaultRowHeight="16.5"/>
  <cols>
    <col min="1" max="1" width="42.5" bestFit="1" customWidth="1"/>
    <col min="2" max="4" width="13.375" bestFit="1" customWidth="1"/>
  </cols>
  <sheetData>
    <row r="1" spans="1:4" ht="25.5">
      <c r="A1" s="39" t="s">
        <v>0</v>
      </c>
      <c r="B1" s="39"/>
      <c r="C1" s="39"/>
      <c r="D1" s="39"/>
    </row>
    <row r="2" spans="1:4" ht="22.5">
      <c r="A2" s="1"/>
      <c r="B2" s="1"/>
      <c r="C2" s="1"/>
      <c r="D2" s="1"/>
    </row>
    <row r="3" spans="1:4">
      <c r="A3" s="40" t="s">
        <v>1</v>
      </c>
      <c r="B3" s="40"/>
      <c r="C3" s="40"/>
      <c r="D3" s="40"/>
    </row>
    <row r="4" spans="1:4">
      <c r="A4" s="40" t="s">
        <v>2</v>
      </c>
      <c r="B4" s="40"/>
      <c r="C4" s="40"/>
      <c r="D4" s="40"/>
    </row>
    <row r="5" spans="1:4">
      <c r="A5" s="40" t="s">
        <v>3</v>
      </c>
      <c r="B5" s="40"/>
      <c r="C5" s="40"/>
      <c r="D5" s="40"/>
    </row>
    <row r="6" spans="1:4">
      <c r="A6" s="2"/>
      <c r="B6" s="2"/>
      <c r="C6" s="3"/>
      <c r="D6" s="4"/>
    </row>
    <row r="7" spans="1:4">
      <c r="A7" s="5"/>
      <c r="B7" s="6">
        <v>2015</v>
      </c>
      <c r="C7" s="6">
        <v>2016</v>
      </c>
      <c r="D7" s="7" t="s">
        <v>4</v>
      </c>
    </row>
    <row r="8" spans="1:4">
      <c r="A8" s="2"/>
      <c r="B8" s="2"/>
      <c r="C8" s="2"/>
      <c r="D8" s="4"/>
    </row>
    <row r="9" spans="1:4">
      <c r="A9" s="2" t="s">
        <v>5</v>
      </c>
      <c r="B9" s="8">
        <f>'[1]INGRESOS INICIALES 16'!B8</f>
        <v>64171440</v>
      </c>
      <c r="C9" s="8">
        <f>'[1]INGRESOS INICIALES 16'!C8</f>
        <v>64171440</v>
      </c>
      <c r="D9" s="4">
        <f>C9-B9</f>
        <v>0</v>
      </c>
    </row>
    <row r="10" spans="1:4">
      <c r="A10" s="2" t="s">
        <v>6</v>
      </c>
      <c r="B10" s="8">
        <f>'[1]INGRESOS INICIALES 16'!B9</f>
        <v>8976110</v>
      </c>
      <c r="C10" s="8">
        <f>'[1]INGRESOS INICIALES 16'!C9</f>
        <v>8976110</v>
      </c>
      <c r="D10" s="4">
        <f>C10-B10</f>
        <v>0</v>
      </c>
    </row>
    <row r="11" spans="1:4">
      <c r="A11" s="2" t="s">
        <v>7</v>
      </c>
      <c r="B11" s="8">
        <f>'[1]INGRESOS INICIALES 16'!B10</f>
        <v>17698570</v>
      </c>
      <c r="C11" s="8">
        <f>'[1]INGRESOS INICIALES 16'!C10</f>
        <v>17698570</v>
      </c>
      <c r="D11" s="4">
        <f>C11-B11</f>
        <v>0</v>
      </c>
    </row>
    <row r="12" spans="1:4" ht="18">
      <c r="A12" s="19" t="s">
        <v>8</v>
      </c>
      <c r="B12" s="8">
        <f>SUM(B9:B11)</f>
        <v>90846120</v>
      </c>
      <c r="C12" s="8">
        <f>SUM(C9:C11)</f>
        <v>90846120</v>
      </c>
      <c r="D12" s="4">
        <f>C12-B12</f>
        <v>0</v>
      </c>
    </row>
    <row r="13" spans="1:4">
      <c r="A13" s="2"/>
      <c r="B13" s="2"/>
      <c r="C13" s="2"/>
      <c r="D13" s="4"/>
    </row>
    <row r="14" spans="1:4">
      <c r="A14" s="2" t="s">
        <v>9</v>
      </c>
      <c r="B14" s="8">
        <f>'[1]INGRESOS LIQUIDADOS 16'!B9</f>
        <v>59635452.039999999</v>
      </c>
      <c r="C14" s="8">
        <f>'[1]INGRESOS LIQUIDADOS 16'!C9</f>
        <v>64726579.359999999</v>
      </c>
      <c r="D14" s="4">
        <f>C14-B14</f>
        <v>5091127.32</v>
      </c>
    </row>
    <row r="15" spans="1:4">
      <c r="A15" s="2" t="s">
        <v>10</v>
      </c>
      <c r="B15" s="8">
        <f>'[1]INGRESOS LIQUIDADOS 16'!B10</f>
        <v>5427131.4800000004</v>
      </c>
      <c r="C15" s="8">
        <f>'[1]INGRESOS LIQUIDADOS 16'!C10</f>
        <v>5297003.38</v>
      </c>
      <c r="D15" s="4">
        <f>C15-B15</f>
        <v>-130128.10000000056</v>
      </c>
    </row>
    <row r="16" spans="1:4">
      <c r="A16" s="2" t="s">
        <v>11</v>
      </c>
      <c r="B16" s="8">
        <f>'[1]INGRESOS LIQUIDADOS 16'!B11</f>
        <v>13455233.27</v>
      </c>
      <c r="C16" s="8">
        <f>'[1]INGRESOS LIQUIDADOS 16'!C11-6185830.55</f>
        <v>6714282.6100000003</v>
      </c>
      <c r="D16" s="4">
        <f>C16-B16</f>
        <v>-6740950.6599999992</v>
      </c>
    </row>
    <row r="17" spans="1:4" ht="18">
      <c r="A17" s="19" t="s">
        <v>12</v>
      </c>
      <c r="B17" s="8">
        <f>SUM(B14:B16)</f>
        <v>78517816.789999992</v>
      </c>
      <c r="C17" s="8">
        <f>SUM(C14:C16)</f>
        <v>76737865.349999994</v>
      </c>
      <c r="D17" s="4">
        <f>C17-B17</f>
        <v>-1779951.4399999976</v>
      </c>
    </row>
    <row r="18" spans="1:4">
      <c r="A18" s="2"/>
      <c r="B18" s="8"/>
      <c r="C18" s="8"/>
      <c r="D18" s="4"/>
    </row>
    <row r="19" spans="1:4">
      <c r="A19" s="2" t="s">
        <v>13</v>
      </c>
      <c r="B19" s="8">
        <f>'[1]INGRESOS RECAUDADOS 16'!B8</f>
        <v>55431866.579999998</v>
      </c>
      <c r="C19" s="8">
        <f>'[1]INGRESOS RECAUDADOS 16'!C8</f>
        <v>59986443.780000001</v>
      </c>
      <c r="D19" s="4">
        <f>C19-B19</f>
        <v>4554577.200000003</v>
      </c>
    </row>
    <row r="20" spans="1:4">
      <c r="A20" s="2" t="s">
        <v>14</v>
      </c>
      <c r="B20" s="8">
        <f>'[1]INGRESOS RECAUDADOS 16'!B9</f>
        <v>5251484.41</v>
      </c>
      <c r="C20" s="8">
        <f>'[1]INGRESOS RECAUDADOS 16'!C9</f>
        <v>5175765.3499999996</v>
      </c>
      <c r="D20" s="4">
        <f>C20-B20</f>
        <v>-75719.060000000522</v>
      </c>
    </row>
    <row r="21" spans="1:4">
      <c r="A21" s="2" t="s">
        <v>15</v>
      </c>
      <c r="B21" s="8">
        <f>'[1]INGRESOS RECAUDADOS 16'!B10</f>
        <v>11364984.41</v>
      </c>
      <c r="C21" s="8">
        <f>'[1]INGRESOS RECAUDADOS 16'!C10</f>
        <v>11300448.279999999</v>
      </c>
      <c r="D21" s="4">
        <f>C21-B21</f>
        <v>-64536.13000000082</v>
      </c>
    </row>
    <row r="22" spans="1:4" ht="18">
      <c r="A22" s="19" t="s">
        <v>16</v>
      </c>
      <c r="B22" s="8">
        <f>SUM(B19:B21)</f>
        <v>72048335.399999991</v>
      </c>
      <c r="C22" s="8">
        <f>SUM(C19:C21)</f>
        <v>76462657.409999996</v>
      </c>
      <c r="D22" s="4">
        <f>C22-B22</f>
        <v>4414322.0100000054</v>
      </c>
    </row>
    <row r="23" spans="1:4">
      <c r="A23" s="2"/>
      <c r="B23" s="2"/>
      <c r="C23" s="2"/>
      <c r="D23" s="4"/>
    </row>
    <row r="24" spans="1:4" ht="25.5">
      <c r="A24" s="39" t="s">
        <v>23</v>
      </c>
      <c r="B24" s="39"/>
      <c r="C24" s="39"/>
      <c r="D24" s="39"/>
    </row>
    <row r="25" spans="1:4">
      <c r="A25" s="2"/>
      <c r="B25" s="2"/>
      <c r="C25" s="2"/>
      <c r="D25" s="4"/>
    </row>
    <row r="26" spans="1:4">
      <c r="A26" s="2" t="s">
        <v>17</v>
      </c>
      <c r="B26" s="9">
        <f>'[1]RESTO INGRESOS (2)'!B16</f>
        <v>186907</v>
      </c>
      <c r="C26" s="9">
        <f>'[1]RESTO INGRESOS (2)'!C16</f>
        <v>187173</v>
      </c>
      <c r="D26" s="10">
        <f>C26-B26</f>
        <v>266</v>
      </c>
    </row>
    <row r="27" spans="1:4">
      <c r="A27" s="2" t="s">
        <v>18</v>
      </c>
      <c r="B27" s="8">
        <f>B12/B26</f>
        <v>486.04985367054201</v>
      </c>
      <c r="C27" s="8">
        <f>C12/C26</f>
        <v>485.35910628135468</v>
      </c>
      <c r="D27" s="4">
        <f>C27-B27</f>
        <v>-0.69074738918732237</v>
      </c>
    </row>
    <row r="28" spans="1:4">
      <c r="A28" s="2" t="s">
        <v>19</v>
      </c>
      <c r="B28" s="8">
        <f>B17/B26</f>
        <v>420.09029512003292</v>
      </c>
      <c r="C28" s="8">
        <f>C17/C26</f>
        <v>409.98362664486859</v>
      </c>
      <c r="D28" s="4">
        <f>C28-B28</f>
        <v>-10.106668475164327</v>
      </c>
    </row>
    <row r="29" spans="1:4">
      <c r="A29" s="2" t="s">
        <v>20</v>
      </c>
      <c r="B29" s="8">
        <f>B22/B26</f>
        <v>385.47692381772748</v>
      </c>
      <c r="C29" s="8">
        <f>C22/C26</f>
        <v>408.5132866919908</v>
      </c>
      <c r="D29" s="4">
        <f>C29-B29</f>
        <v>23.036362874263318</v>
      </c>
    </row>
    <row r="30" spans="1:4">
      <c r="A30" s="11"/>
      <c r="B30" s="11"/>
      <c r="C30" s="12"/>
      <c r="D30" s="13"/>
    </row>
    <row r="31" spans="1:4" ht="25.5">
      <c r="A31" s="39" t="s">
        <v>21</v>
      </c>
      <c r="B31" s="39"/>
      <c r="C31" s="39"/>
      <c r="D31" s="39"/>
    </row>
    <row r="32" spans="1:4">
      <c r="A32" s="11"/>
      <c r="B32" s="11"/>
      <c r="C32" s="12"/>
      <c r="D32" s="13"/>
    </row>
    <row r="33" spans="1:4">
      <c r="A33" s="14" t="s">
        <v>25</v>
      </c>
      <c r="B33" s="15">
        <v>23336897.559999999</v>
      </c>
      <c r="C33" s="15">
        <v>44282763.299999997</v>
      </c>
    </row>
    <row r="34" spans="1:4">
      <c r="A34" s="14" t="s">
        <v>26</v>
      </c>
      <c r="B34" s="15">
        <v>127480809.08</v>
      </c>
      <c r="C34" s="15">
        <f>'[1]LIQUIDADOS INGRESOS'!B12</f>
        <v>130747702.75999999</v>
      </c>
    </row>
    <row r="35" spans="1:4">
      <c r="A35" s="2"/>
      <c r="B35" s="16">
        <f>B33/B34</f>
        <v>0.18306204462002618</v>
      </c>
      <c r="C35" s="16">
        <f>C33/C34</f>
        <v>0.33868865276574134</v>
      </c>
    </row>
    <row r="37" spans="1:4">
      <c r="A37" t="s">
        <v>24</v>
      </c>
      <c r="B37" s="18">
        <f>B17</f>
        <v>78517816.789999992</v>
      </c>
      <c r="C37" s="18">
        <f>C17</f>
        <v>76737865.349999994</v>
      </c>
    </row>
    <row r="38" spans="1:4">
      <c r="A38" s="14" t="s">
        <v>26</v>
      </c>
      <c r="B38" s="18">
        <f>B34</f>
        <v>127480809.08</v>
      </c>
      <c r="C38" s="18">
        <f>C34</f>
        <v>130747702.75999999</v>
      </c>
    </row>
    <row r="39" spans="1:4">
      <c r="B39" s="20">
        <f>B37/B38</f>
        <v>0.61591872028931427</v>
      </c>
      <c r="C39" s="20">
        <f>C37/C38</f>
        <v>0.58691559186213571</v>
      </c>
    </row>
    <row r="42" spans="1:4" ht="33.75" customHeight="1">
      <c r="A42" s="38" t="s">
        <v>34</v>
      </c>
      <c r="B42" s="38"/>
      <c r="C42" s="38"/>
      <c r="D42" s="38"/>
    </row>
  </sheetData>
  <mergeCells count="7">
    <mergeCell ref="A42:D42"/>
    <mergeCell ref="A1:D1"/>
    <mergeCell ref="A3:D3"/>
    <mergeCell ref="A4:D4"/>
    <mergeCell ref="A5:D5"/>
    <mergeCell ref="A31:D31"/>
    <mergeCell ref="A24:D2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4"/>
  <sheetViews>
    <sheetView workbookViewId="0">
      <selection activeCell="I11" sqref="I11"/>
    </sheetView>
  </sheetViews>
  <sheetFormatPr baseColWidth="10" defaultRowHeight="16.5"/>
  <cols>
    <col min="1" max="1" width="32.25" customWidth="1"/>
    <col min="2" max="5" width="15.5" bestFit="1" customWidth="1"/>
  </cols>
  <sheetData>
    <row r="1" spans="1:5" ht="21">
      <c r="A1" s="26" t="s">
        <v>35</v>
      </c>
      <c r="B1" s="26">
        <v>2012</v>
      </c>
      <c r="C1" s="26">
        <v>2013</v>
      </c>
      <c r="D1" s="26">
        <v>2014</v>
      </c>
      <c r="E1" s="26">
        <v>2015</v>
      </c>
    </row>
    <row r="2" spans="1:5" ht="21">
      <c r="A2" s="26"/>
      <c r="B2" s="27"/>
      <c r="C2" s="27"/>
      <c r="D2" s="27"/>
      <c r="E2" s="27"/>
    </row>
    <row r="3" spans="1:5" ht="42">
      <c r="A3" s="28" t="s">
        <v>36</v>
      </c>
      <c r="B3" s="29">
        <v>29414510.219999999</v>
      </c>
      <c r="C3" s="29">
        <v>25495008.397692308</v>
      </c>
      <c r="D3" s="29">
        <v>35718880.535384618</v>
      </c>
      <c r="E3" s="29">
        <v>32296743.333076924</v>
      </c>
    </row>
    <row r="4" spans="1:5" ht="21">
      <c r="A4" s="26"/>
      <c r="B4" s="30"/>
      <c r="C4" s="30"/>
      <c r="D4" s="30"/>
      <c r="E4" s="30"/>
    </row>
    <row r="5" spans="1:5" ht="21">
      <c r="A5" s="26" t="s">
        <v>37</v>
      </c>
      <c r="B5" s="29">
        <v>35940275</v>
      </c>
      <c r="C5" s="29">
        <v>28599194</v>
      </c>
      <c r="D5" s="29">
        <v>20990735</v>
      </c>
      <c r="E5" s="29">
        <v>15398677</v>
      </c>
    </row>
    <row r="6" spans="1:5" ht="63">
      <c r="A6" s="31" t="s">
        <v>38</v>
      </c>
      <c r="B6" s="32">
        <v>65354785.219999999</v>
      </c>
      <c r="C6" s="32">
        <v>54094202.397692308</v>
      </c>
      <c r="D6" s="32">
        <v>56709615.535384618</v>
      </c>
      <c r="E6" s="32">
        <v>47695420.333076924</v>
      </c>
    </row>
    <row r="7" spans="1:5">
      <c r="A7" s="30"/>
      <c r="B7" s="30"/>
      <c r="C7" s="30"/>
      <c r="D7" s="30"/>
      <c r="E7" s="30"/>
    </row>
    <row r="8" spans="1:5">
      <c r="A8" s="30"/>
      <c r="B8" s="30"/>
      <c r="C8" s="30"/>
      <c r="D8" s="30"/>
      <c r="E8" s="30"/>
    </row>
    <row r="9" spans="1:5">
      <c r="A9" s="30"/>
      <c r="B9" s="30"/>
      <c r="C9" s="30"/>
      <c r="D9" s="30"/>
      <c r="E9" s="30"/>
    </row>
    <row r="10" spans="1:5">
      <c r="A10" s="30"/>
      <c r="B10" s="30"/>
      <c r="C10" s="30"/>
      <c r="D10" s="30"/>
      <c r="E10" s="30"/>
    </row>
    <row r="11" spans="1:5">
      <c r="A11" s="30"/>
      <c r="B11" s="30"/>
      <c r="C11" s="30"/>
      <c r="D11" s="30"/>
      <c r="E11" s="30"/>
    </row>
    <row r="12" spans="1:5">
      <c r="A12" s="30"/>
      <c r="B12" s="30"/>
      <c r="C12" s="30"/>
      <c r="D12" s="30"/>
      <c r="E12" s="30"/>
    </row>
    <row r="13" spans="1:5">
      <c r="A13" s="30"/>
      <c r="B13" s="30"/>
      <c r="C13" s="30"/>
      <c r="D13" s="30"/>
      <c r="E13" s="30"/>
    </row>
    <row r="14" spans="1:5">
      <c r="A14" s="30"/>
      <c r="B14" s="30"/>
      <c r="C14" s="30"/>
      <c r="D14" s="30"/>
      <c r="E14" s="30"/>
    </row>
    <row r="15" spans="1:5">
      <c r="A15" s="30"/>
      <c r="B15" s="30"/>
      <c r="C15" s="30"/>
      <c r="D15" s="30"/>
      <c r="E15" s="30"/>
    </row>
    <row r="16" spans="1:5">
      <c r="A16" s="30"/>
      <c r="B16" s="30"/>
      <c r="C16" s="30"/>
      <c r="D16" s="30"/>
      <c r="E16" s="30"/>
    </row>
    <row r="17" spans="1:5">
      <c r="A17" s="30"/>
      <c r="B17" s="30"/>
      <c r="C17" s="30"/>
      <c r="D17" s="30"/>
      <c r="E17" s="30"/>
    </row>
    <row r="18" spans="1:5">
      <c r="A18" s="30"/>
      <c r="B18" s="30"/>
      <c r="C18" s="30"/>
      <c r="D18" s="30"/>
      <c r="E18" s="30"/>
    </row>
    <row r="19" spans="1:5">
      <c r="A19" s="30"/>
      <c r="B19" s="30"/>
      <c r="C19" s="30"/>
      <c r="D19" s="30"/>
      <c r="E19" s="30"/>
    </row>
    <row r="20" spans="1:5">
      <c r="A20" s="30"/>
      <c r="B20" s="30"/>
      <c r="C20" s="30"/>
      <c r="D20" s="30"/>
      <c r="E20" s="30"/>
    </row>
    <row r="21" spans="1:5">
      <c r="A21" s="30"/>
      <c r="B21" s="30"/>
      <c r="C21" s="30"/>
      <c r="D21" s="30"/>
      <c r="E21" s="30"/>
    </row>
    <row r="22" spans="1:5">
      <c r="A22" s="30"/>
      <c r="B22" s="30"/>
      <c r="C22" s="30"/>
      <c r="D22" s="30"/>
      <c r="E22" s="30"/>
    </row>
    <row r="23" spans="1:5">
      <c r="A23" s="30"/>
      <c r="B23" s="30"/>
      <c r="C23" s="30"/>
      <c r="D23" s="30"/>
      <c r="E23" s="30"/>
    </row>
    <row r="24" spans="1:5">
      <c r="A24" s="30"/>
      <c r="B24" s="30"/>
      <c r="C24" s="30"/>
      <c r="D24" s="30"/>
      <c r="E24" s="30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activeCell="D22" sqref="D22"/>
    </sheetView>
  </sheetViews>
  <sheetFormatPr baseColWidth="10" defaultColWidth="29.625" defaultRowHeight="16.5"/>
  <cols>
    <col min="2" max="2" width="19.625" customWidth="1"/>
    <col min="3" max="3" width="21.375" customWidth="1"/>
  </cols>
  <sheetData>
    <row r="1" spans="1:5" ht="73.5" customHeight="1">
      <c r="A1" s="42" t="s">
        <v>40</v>
      </c>
      <c r="B1" s="42"/>
      <c r="C1" s="42"/>
    </row>
    <row r="2" spans="1:5">
      <c r="B2">
        <v>2015</v>
      </c>
      <c r="C2">
        <v>2016</v>
      </c>
    </row>
    <row r="3" spans="1:5" ht="17.25">
      <c r="B3" s="23">
        <f>SUM(B5:B9)</f>
        <v>34978121.660000004</v>
      </c>
      <c r="C3" s="23">
        <f>SUM(C5:C9)</f>
        <v>34758243.25</v>
      </c>
    </row>
    <row r="4" spans="1:5">
      <c r="B4" s="18"/>
      <c r="C4" s="18"/>
    </row>
    <row r="5" spans="1:5">
      <c r="A5" s="17" t="s">
        <v>29</v>
      </c>
      <c r="B5" s="8">
        <v>1527711.5</v>
      </c>
      <c r="C5" s="8">
        <v>882097.8</v>
      </c>
    </row>
    <row r="6" spans="1:5">
      <c r="A6" s="17" t="s">
        <v>30</v>
      </c>
      <c r="B6" s="8">
        <v>31154088.27</v>
      </c>
      <c r="C6" s="8">
        <v>31943559.68</v>
      </c>
      <c r="E6" s="35"/>
    </row>
    <row r="7" spans="1:5">
      <c r="A7" s="17" t="s">
        <v>31</v>
      </c>
      <c r="B7" s="21">
        <v>74595.77</v>
      </c>
      <c r="C7" s="21">
        <v>70826.78</v>
      </c>
    </row>
    <row r="8" spans="1:5">
      <c r="A8" s="17" t="s">
        <v>32</v>
      </c>
      <c r="B8" s="21">
        <v>1208515.45</v>
      </c>
      <c r="C8" s="21">
        <v>1219459.94</v>
      </c>
    </row>
    <row r="9" spans="1:5">
      <c r="A9" s="17" t="s">
        <v>28</v>
      </c>
      <c r="B9" s="22">
        <v>1013210.67</v>
      </c>
      <c r="C9" s="22">
        <v>642299.05000000005</v>
      </c>
    </row>
    <row r="10" spans="1:5">
      <c r="A10" s="17"/>
    </row>
    <row r="11" spans="1:5" ht="17.25">
      <c r="A11" t="s">
        <v>22</v>
      </c>
      <c r="B11" s="24">
        <v>186907</v>
      </c>
      <c r="C11" s="24">
        <v>187173</v>
      </c>
    </row>
    <row r="13" spans="1:5" ht="17.25">
      <c r="A13" t="s">
        <v>27</v>
      </c>
      <c r="B13" s="25">
        <f>B3/B11</f>
        <v>187.14184947594259</v>
      </c>
      <c r="C13" s="25">
        <f>C3/C11</f>
        <v>185.70116015664652</v>
      </c>
    </row>
    <row r="16" spans="1:5" ht="32.25" customHeight="1">
      <c r="A16" s="41" t="s">
        <v>33</v>
      </c>
      <c r="B16" s="41"/>
      <c r="C16" s="41"/>
      <c r="D16" s="41"/>
    </row>
    <row r="20" spans="1:3">
      <c r="A20" s="34" t="s">
        <v>43</v>
      </c>
      <c r="B20" s="34"/>
      <c r="C20" s="34"/>
    </row>
    <row r="21" spans="1:3" ht="49.5">
      <c r="A21" s="37" t="s">
        <v>39</v>
      </c>
      <c r="B21" s="36" t="s">
        <v>41</v>
      </c>
      <c r="C21" s="36" t="s">
        <v>42</v>
      </c>
    </row>
    <row r="22" spans="1:3">
      <c r="A22" s="33">
        <v>9457759.7699999996</v>
      </c>
      <c r="B22" s="33">
        <v>189849</v>
      </c>
      <c r="C22" s="33">
        <v>49.817274623516582</v>
      </c>
    </row>
  </sheetData>
  <mergeCells count="2">
    <mergeCell ref="A16:D16"/>
    <mergeCell ref="A1:C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6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Indicadores 40-44</vt:lpstr>
      <vt:lpstr>Indicador 46</vt:lpstr>
      <vt:lpstr>Indicador 71</vt:lpstr>
      <vt:lpstr>Hoja1</vt:lpstr>
    </vt:vector>
  </TitlesOfParts>
  <Company>Ayuntamiento de Leganes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instalador</dc:creator>
  <cp:lastModifiedBy>instalador</cp:lastModifiedBy>
  <dcterms:created xsi:type="dcterms:W3CDTF">2017-05-04T10:59:33Z</dcterms:created>
  <dcterms:modified xsi:type="dcterms:W3CDTF">2017-05-05T09:05:27Z</dcterms:modified>
</cp:coreProperties>
</file>