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20760" windowHeight="9780" activeTab="1"/>
  </bookViews>
  <sheets>
    <sheet name="Nº 44" sheetId="1" r:id="rId1"/>
    <sheet name="Nº 40" sheetId="4" r:id="rId2"/>
    <sheet name="N" sheetId="2" r:id="rId3"/>
    <sheet name="Hoja3" sheetId="3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D24" i="4"/>
  <c r="D19"/>
  <c r="D14"/>
  <c r="B26"/>
  <c r="B23"/>
  <c r="B22"/>
  <c r="B21"/>
  <c r="B18"/>
  <c r="B17"/>
  <c r="B16"/>
  <c r="B13"/>
  <c r="B12"/>
  <c r="B11"/>
  <c r="C26" i="1"/>
  <c r="B26"/>
  <c r="D23"/>
  <c r="C23"/>
  <c r="B23"/>
  <c r="C22"/>
  <c r="B22"/>
  <c r="C21"/>
  <c r="B21"/>
  <c r="C18"/>
  <c r="D18" s="1"/>
  <c r="B18"/>
  <c r="C17"/>
  <c r="D17" s="1"/>
  <c r="B17"/>
  <c r="C16"/>
  <c r="B16"/>
  <c r="B19" s="1"/>
  <c r="B28" s="1"/>
  <c r="C13"/>
  <c r="B13"/>
  <c r="D13" s="1"/>
  <c r="C12"/>
  <c r="B12"/>
  <c r="C11"/>
  <c r="B11"/>
  <c r="B14" s="1"/>
  <c r="B27" s="1"/>
  <c r="B14" i="4" l="1"/>
  <c r="B19"/>
  <c r="B24"/>
  <c r="B24" i="1"/>
  <c r="B29" s="1"/>
  <c r="D22"/>
  <c r="D26"/>
  <c r="D12"/>
  <c r="D16"/>
  <c r="C24"/>
  <c r="D11"/>
  <c r="C14"/>
  <c r="C19"/>
  <c r="D21"/>
  <c r="B29" i="4" l="1"/>
  <c r="B27"/>
  <c r="B28"/>
  <c r="D14" i="1"/>
  <c r="C27"/>
  <c r="D27" s="1"/>
  <c r="C28"/>
  <c r="D28" s="1"/>
  <c r="D19"/>
  <c r="C29"/>
  <c r="D29" s="1"/>
  <c r="D24"/>
</calcChain>
</file>

<file path=xl/sharedStrings.xml><?xml version="1.0" encoding="utf-8"?>
<sst xmlns="http://schemas.openxmlformats.org/spreadsheetml/2006/main" count="45" uniqueCount="25">
  <si>
    <t>INGRESOS TRIBUTARIOS (I)</t>
  </si>
  <si>
    <t>INGRESOS TRIBUTARIOS PREVISTOS (ITP)=CAPS. 1, 2 y 3 (PREVISIÓN INICIAL)</t>
  </si>
  <si>
    <t>INGRESOS TRIBUTARIOS LIQUIDADOS (ITL)=CAPS. 1 AL 3 (D. RECONOCIDOS)</t>
  </si>
  <si>
    <t>INGRESOS TRIBUTARIOS RECAUDADOS (ITR)=CAPS. 1 AL 3 (R. LIQUIDA)</t>
  </si>
  <si>
    <t>2016/2015</t>
  </si>
  <si>
    <t>CAP. 1 INGRESOS (P.I.)</t>
  </si>
  <si>
    <t>CAP. 2 INGRESOS (P.I.)</t>
  </si>
  <si>
    <t>CAP. 3 INGRESOS (P.I.)</t>
  </si>
  <si>
    <t>ITP</t>
  </si>
  <si>
    <t>CAP. 1 INGRESOS (D.R.)</t>
  </si>
  <si>
    <t>CAP. 2 INGRESOS (D.R.)</t>
  </si>
  <si>
    <t>CAP. 3 INGRESOS (D.R.)</t>
  </si>
  <si>
    <t>ITL</t>
  </si>
  <si>
    <t>CAP. 1 INGRESOS (R.L.)</t>
  </si>
  <si>
    <t>CAP. 2 INGRESOS (R.L.)</t>
  </si>
  <si>
    <t>CAP. 3 INGRESOS (R.L.)</t>
  </si>
  <si>
    <t>ITR</t>
  </si>
  <si>
    <t>POBLACIÓN DE DERECHO</t>
  </si>
  <si>
    <t>ITP-PER CAPITA</t>
  </si>
  <si>
    <t>ITL -PER CAPITA</t>
  </si>
  <si>
    <t>ITR-PER CAPITA</t>
  </si>
  <si>
    <t>INDICADOR Nº 40</t>
  </si>
  <si>
    <t>INDICADOR Nº 44</t>
  </si>
  <si>
    <t>TOTALES</t>
  </si>
  <si>
    <t>%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</si>
</sst>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_ ;[Red]\-#,##0\ "/>
  </numFmts>
  <fonts count="5">
    <font>
      <sz val="11"/>
      <color theme="1"/>
      <name val="Palatino Linotype"/>
      <family val="2"/>
    </font>
    <font>
      <sz val="11"/>
      <color theme="1"/>
      <name val="Palatino Linotype"/>
      <family val="2"/>
    </font>
    <font>
      <b/>
      <u val="double"/>
      <sz val="20"/>
      <color indexed="12"/>
      <name val="Georgia"/>
      <family val="1"/>
    </font>
    <font>
      <b/>
      <u val="double"/>
      <sz val="16"/>
      <color indexed="10"/>
      <name val="Palatino Linotype"/>
      <family val="1"/>
    </font>
    <font>
      <sz val="11"/>
      <name val="Palatino Linotyp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ashed">
        <color indexed="1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/>
    <xf numFmtId="0" fontId="4" fillId="0" borderId="0" xfId="0" applyFont="1" applyAlignment="1">
      <alignment horizontal="center"/>
    </xf>
    <xf numFmtId="0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4" fontId="4" fillId="0" borderId="0" xfId="0" applyNumberFormat="1" applyFont="1"/>
    <xf numFmtId="3" fontId="4" fillId="0" borderId="0" xfId="0" applyNumberFormat="1" applyFont="1"/>
    <xf numFmtId="165" fontId="4" fillId="0" borderId="0" xfId="0" applyNumberFormat="1" applyFont="1" applyBorder="1"/>
    <xf numFmtId="4" fontId="0" fillId="0" borderId="0" xfId="0" applyNumberFormat="1"/>
    <xf numFmtId="0" fontId="4" fillId="0" borderId="0" xfId="0" applyFont="1" applyAlignment="1"/>
    <xf numFmtId="10" fontId="0" fillId="0" borderId="0" xfId="1" applyNumberFormat="1" applyFont="1"/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O%20PRORROGADO%202017/LIQUIDACION%202017/ANALISIS%20LIQUIDACION%20PRESUPUESTO%20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RA"/>
      <sheetName val="INDICE"/>
      <sheetName val="RESUMEN EJECUTIVO"/>
      <sheetName val="EVOLUCION"/>
      <sheetName val="INICIAL"/>
      <sheetName val="INICIAL INGRESOS"/>
      <sheetName val="INGRESOS INICIALES 17"/>
      <sheetName val="DEFINITIVO"/>
      <sheetName val="DEFINITIVA INGRESOS "/>
      <sheetName val="INGRESOS DEFINITIVOS 17"/>
      <sheetName val="DERECHOS R."/>
      <sheetName val="LIQUIDADOS INGRESOS"/>
      <sheetName val="INGRESOS LIQUIDADOS 17"/>
      <sheetName val="RECAUDADO"/>
      <sheetName val="R. LIQUIDA INGRESOS"/>
      <sheetName val="INGRESOS RECAUDADOS 17"/>
      <sheetName val="RATIOS"/>
      <sheetName val="INGRESOS"/>
      <sheetName val="RESTO INGRESOS"/>
      <sheetName val="RESTO INGRESOS (2)"/>
      <sheetName val="RESTO INGRESOS (4)"/>
      <sheetName val="RESTO INGRESOS (3)"/>
      <sheetName val="RATIOS (2)"/>
      <sheetName val="CAPITULO I-INGRESOS"/>
      <sheetName val="CAP. II Y III-INGRESOS"/>
      <sheetName val="CAP. IV-V-VI-VII-VIII-IX"/>
      <sheetName val="ORDENANZAS"/>
      <sheetName val="Resumen Variaciones-Incrementos"/>
      <sheetName val="IMPUESTOS"/>
      <sheetName val="I.B.I. 17"/>
      <sheetName val="VEHICULOS 17"/>
      <sheetName val="I.A.E. 17"/>
      <sheetName val="PLUS VALIAS 17"/>
      <sheetName val="I.C.I.O. 17"/>
      <sheetName val="TASAS"/>
      <sheetName val="TASAS-todas"/>
      <sheetName val="T. CORRIENTES"/>
      <sheetName val="TRANS. CORRIENTES"/>
      <sheetName val="TRIBUTOS ESTADO"/>
      <sheetName val="PATRIMONIO M."/>
      <sheetName val="PATRIMONIO"/>
      <sheetName val="INVERSION"/>
      <sheetName val="E. INVERSIONES-T. CAPITAL"/>
      <sheetName val="P. FINANCIEROS-CREDITOS F."/>
      <sheetName val="INCIAL G."/>
      <sheetName val="INICIAL GASTOS"/>
      <sheetName val="GASTOS INICIALES 17"/>
      <sheetName val="DEFINITIVO G."/>
      <sheetName val="DEFINITIVA GASTOS"/>
      <sheetName val="GASTOS DEFINITIVOS 17"/>
      <sheetName val="OBLIGACIONES R."/>
      <sheetName val="LIQUIDADO GASTOS "/>
      <sheetName val="GASTOS LIQUIDADOS 17"/>
      <sheetName val="PAGOS"/>
      <sheetName val="PAGOS LIQUIDOS"/>
      <sheetName val="GASTOS PAGADOS 17"/>
      <sheetName val="RATIOS G."/>
      <sheetName val="GASTOS"/>
      <sheetName val="RESTO GASTOS"/>
      <sheetName val="RESTO GASTOS (2)"/>
      <sheetName val="RESTO GASTOS (5)"/>
      <sheetName val="RESTO GASTOS (3)"/>
      <sheetName val="ANALISIS GASTOS"/>
      <sheetName val="GASTOS (2)"/>
      <sheetName val="GASTOS CORRIENTES"/>
      <sheetName val="EVOLUCION GASTOS CORRIENTES (I)"/>
      <sheetName val="GASTOS DE PERSONAL 17"/>
      <sheetName val="PERSONAL (II)"/>
      <sheetName val="COMPRA BIENES Y SERVICIOS 17"/>
      <sheetName val="COMPRA BIENES Y SERVICIOS  (2)"/>
      <sheetName val="TRANSFERENCIAS CORRIENTES 17"/>
      <sheetName val="C.B. y S. + T.C.17"/>
      <sheetName val="INVERSION G."/>
      <sheetName val="INVERSIONES"/>
      <sheetName val="FINANCIACION"/>
      <sheetName val="INTERESES 17"/>
      <sheetName val="AMORTIZACION 17"/>
      <sheetName val="INTERESES + AMORTIZACION 17"/>
      <sheetName val="NIVEL DEUDA Y A. TEORICA"/>
      <sheetName val="CAPITAL VIVO por entidades"/>
      <sheetName val="CAPITAL VIVO 2017"/>
      <sheetName val="COBERTURA AL 31-12-2017"/>
      <sheetName val="EURIBOR"/>
      <sheetName val="RESULTADO PRESUPUESTARIO"/>
      <sheetName val="PRES.CONSOLIDADOS"/>
      <sheetName val="CONSOLIDADOS"/>
      <sheetName val="CONSOLIDADOS (2)"/>
      <sheetName val="COM. INGRESOS-GASTOS"/>
      <sheetName val="INGRESOS-GASTO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B8">
            <v>64171440</v>
          </cell>
          <cell r="C8">
            <v>64171440</v>
          </cell>
        </row>
        <row r="9">
          <cell r="B9">
            <v>8976110</v>
          </cell>
          <cell r="C9">
            <v>8976110</v>
          </cell>
        </row>
        <row r="10">
          <cell r="B10">
            <v>17698570</v>
          </cell>
          <cell r="C10">
            <v>17698570</v>
          </cell>
        </row>
      </sheetData>
      <sheetData sheetId="7"/>
      <sheetData sheetId="8"/>
      <sheetData sheetId="9"/>
      <sheetData sheetId="10"/>
      <sheetData sheetId="11"/>
      <sheetData sheetId="12">
        <row r="9">
          <cell r="B9">
            <v>64726579.359999999</v>
          </cell>
          <cell r="C9">
            <v>62193270</v>
          </cell>
        </row>
        <row r="10">
          <cell r="B10">
            <v>5297003.38</v>
          </cell>
          <cell r="C10">
            <v>6602660.1799999997</v>
          </cell>
        </row>
        <row r="11">
          <cell r="B11">
            <v>12900113.16</v>
          </cell>
          <cell r="C11">
            <v>14708462.710000001</v>
          </cell>
        </row>
      </sheetData>
      <sheetData sheetId="13"/>
      <sheetData sheetId="14"/>
      <sheetData sheetId="15">
        <row r="8">
          <cell r="B8">
            <v>59986443.780000001</v>
          </cell>
          <cell r="C8">
            <v>58518540.68</v>
          </cell>
        </row>
        <row r="9">
          <cell r="B9">
            <v>5175765.3499999996</v>
          </cell>
          <cell r="C9">
            <v>6370420.21</v>
          </cell>
        </row>
        <row r="10">
          <cell r="B10">
            <v>11300448.279999999</v>
          </cell>
          <cell r="C10">
            <v>12534357.08</v>
          </cell>
        </row>
      </sheetData>
      <sheetData sheetId="16"/>
      <sheetData sheetId="17"/>
      <sheetData sheetId="18"/>
      <sheetData sheetId="19">
        <row r="16">
          <cell r="B16">
            <v>187173</v>
          </cell>
          <cell r="C16">
            <v>189849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workbookViewId="0">
      <selection activeCell="F13" sqref="F13"/>
    </sheetView>
  </sheetViews>
  <sheetFormatPr baseColWidth="10" defaultRowHeight="16.5"/>
  <cols>
    <col min="1" max="1" width="29.125" customWidth="1"/>
    <col min="2" max="2" width="20.375" customWidth="1"/>
    <col min="3" max="3" width="16.25" customWidth="1"/>
    <col min="4" max="4" width="16.375" customWidth="1"/>
  </cols>
  <sheetData>
    <row r="1" spans="1:4">
      <c r="A1" t="s">
        <v>22</v>
      </c>
    </row>
    <row r="3" spans="1:4" ht="25.5">
      <c r="A3" s="1" t="s">
        <v>0</v>
      </c>
      <c r="B3" s="1"/>
      <c r="C3" s="1"/>
      <c r="D3" s="1"/>
    </row>
    <row r="4" spans="1:4" ht="22.5">
      <c r="A4" s="2"/>
      <c r="B4" s="2"/>
      <c r="C4" s="2"/>
      <c r="D4" s="2"/>
    </row>
    <row r="5" spans="1:4">
      <c r="A5" s="3" t="s">
        <v>1</v>
      </c>
      <c r="B5" s="3"/>
      <c r="C5" s="3"/>
      <c r="D5" s="3"/>
    </row>
    <row r="6" spans="1:4">
      <c r="A6" s="3" t="s">
        <v>2</v>
      </c>
      <c r="B6" s="3"/>
      <c r="C6" s="3"/>
      <c r="D6" s="3"/>
    </row>
    <row r="7" spans="1:4">
      <c r="A7" s="3" t="s">
        <v>3</v>
      </c>
      <c r="B7" s="3"/>
      <c r="C7" s="3"/>
      <c r="D7" s="3"/>
    </row>
    <row r="8" spans="1:4">
      <c r="A8" s="4"/>
      <c r="B8" s="4"/>
      <c r="C8" s="5"/>
      <c r="D8" s="6"/>
    </row>
    <row r="9" spans="1:4">
      <c r="A9" s="7"/>
      <c r="B9" s="8">
        <v>2016</v>
      </c>
      <c r="C9" s="8">
        <v>2017</v>
      </c>
      <c r="D9" s="9" t="s">
        <v>4</v>
      </c>
    </row>
    <row r="10" spans="1:4">
      <c r="A10" s="4"/>
      <c r="B10" s="4"/>
      <c r="C10" s="4"/>
      <c r="D10" s="6"/>
    </row>
    <row r="11" spans="1:4">
      <c r="A11" s="4" t="s">
        <v>5</v>
      </c>
      <c r="B11" s="10">
        <f>'[1]INGRESOS INICIALES 17'!B8</f>
        <v>64171440</v>
      </c>
      <c r="C11" s="10">
        <f>'[1]INGRESOS INICIALES 17'!C8</f>
        <v>64171440</v>
      </c>
      <c r="D11" s="6">
        <f>C11-B11</f>
        <v>0</v>
      </c>
    </row>
    <row r="12" spans="1:4">
      <c r="A12" s="4" t="s">
        <v>6</v>
      </c>
      <c r="B12" s="10">
        <f>'[1]INGRESOS INICIALES 17'!B9</f>
        <v>8976110</v>
      </c>
      <c r="C12" s="10">
        <f>'[1]INGRESOS INICIALES 17'!C9</f>
        <v>8976110</v>
      </c>
      <c r="D12" s="6">
        <f>C12-B12</f>
        <v>0</v>
      </c>
    </row>
    <row r="13" spans="1:4">
      <c r="A13" s="4" t="s">
        <v>7</v>
      </c>
      <c r="B13" s="10">
        <f>'[1]INGRESOS INICIALES 17'!B10</f>
        <v>17698570</v>
      </c>
      <c r="C13" s="10">
        <f>'[1]INGRESOS INICIALES 17'!C10</f>
        <v>17698570</v>
      </c>
      <c r="D13" s="6">
        <f>C13-B13</f>
        <v>0</v>
      </c>
    </row>
    <row r="14" spans="1:4">
      <c r="A14" s="4" t="s">
        <v>8</v>
      </c>
      <c r="B14" s="10">
        <f>SUM(B11:B13)</f>
        <v>90846120</v>
      </c>
      <c r="C14" s="10">
        <f>SUM(C11:C13)</f>
        <v>90846120</v>
      </c>
      <c r="D14" s="6">
        <f>C14-B14</f>
        <v>0</v>
      </c>
    </row>
    <row r="15" spans="1:4">
      <c r="A15" s="4"/>
      <c r="B15" s="4"/>
      <c r="C15" s="4"/>
      <c r="D15" s="6"/>
    </row>
    <row r="16" spans="1:4">
      <c r="A16" s="4" t="s">
        <v>9</v>
      </c>
      <c r="B16" s="10">
        <f>'[1]INGRESOS LIQUIDADOS 17'!B9</f>
        <v>64726579.359999999</v>
      </c>
      <c r="C16" s="10">
        <f>'[1]INGRESOS LIQUIDADOS 17'!C9</f>
        <v>62193270</v>
      </c>
      <c r="D16" s="6">
        <f>C16-B16</f>
        <v>-2533309.3599999994</v>
      </c>
    </row>
    <row r="17" spans="1:4">
      <c r="A17" s="4" t="s">
        <v>10</v>
      </c>
      <c r="B17" s="10">
        <f>'[1]INGRESOS LIQUIDADOS 17'!B10</f>
        <v>5297003.38</v>
      </c>
      <c r="C17" s="10">
        <f>'[1]INGRESOS LIQUIDADOS 17'!C10</f>
        <v>6602660.1799999997</v>
      </c>
      <c r="D17" s="6">
        <f>C17-B17</f>
        <v>1305656.7999999998</v>
      </c>
    </row>
    <row r="18" spans="1:4">
      <c r="A18" s="4" t="s">
        <v>11</v>
      </c>
      <c r="B18" s="10">
        <f>'[1]INGRESOS LIQUIDADOS 17'!B11</f>
        <v>12900113.16</v>
      </c>
      <c r="C18" s="10">
        <f>'[1]INGRESOS LIQUIDADOS 17'!C11-6185830.55</f>
        <v>8522632.1600000001</v>
      </c>
      <c r="D18" s="6">
        <f>C18-B18</f>
        <v>-4377481</v>
      </c>
    </row>
    <row r="19" spans="1:4">
      <c r="A19" s="4" t="s">
        <v>12</v>
      </c>
      <c r="B19" s="10">
        <f>SUM(B16:B18)</f>
        <v>82923695.899999991</v>
      </c>
      <c r="C19" s="10">
        <f>SUM(C16:C18)</f>
        <v>77318562.340000004</v>
      </c>
      <c r="D19" s="6">
        <f>C19-B19</f>
        <v>-5605133.5599999875</v>
      </c>
    </row>
    <row r="20" spans="1:4">
      <c r="A20" s="4"/>
      <c r="B20" s="10"/>
      <c r="C20" s="10"/>
      <c r="D20" s="6"/>
    </row>
    <row r="21" spans="1:4">
      <c r="A21" s="4" t="s">
        <v>13</v>
      </c>
      <c r="B21" s="10">
        <f>'[1]INGRESOS RECAUDADOS 17'!B8</f>
        <v>59986443.780000001</v>
      </c>
      <c r="C21" s="10">
        <f>'[1]INGRESOS RECAUDADOS 17'!C8</f>
        <v>58518540.68</v>
      </c>
      <c r="D21" s="6">
        <f>C21-B21</f>
        <v>-1467903.1000000015</v>
      </c>
    </row>
    <row r="22" spans="1:4">
      <c r="A22" s="4" t="s">
        <v>14</v>
      </c>
      <c r="B22" s="10">
        <f>'[1]INGRESOS RECAUDADOS 17'!B9</f>
        <v>5175765.3499999996</v>
      </c>
      <c r="C22" s="10">
        <f>'[1]INGRESOS RECAUDADOS 17'!C9</f>
        <v>6370420.21</v>
      </c>
      <c r="D22" s="6">
        <f>C22-B22</f>
        <v>1194654.8600000003</v>
      </c>
    </row>
    <row r="23" spans="1:4">
      <c r="A23" s="4" t="s">
        <v>15</v>
      </c>
      <c r="B23" s="10">
        <f>'[1]INGRESOS RECAUDADOS 17'!B10</f>
        <v>11300448.279999999</v>
      </c>
      <c r="C23" s="10">
        <f>'[1]INGRESOS RECAUDADOS 17'!C10</f>
        <v>12534357.08</v>
      </c>
      <c r="D23" s="6">
        <f>C23-B23</f>
        <v>1233908.8000000007</v>
      </c>
    </row>
    <row r="24" spans="1:4">
      <c r="A24" s="4" t="s">
        <v>16</v>
      </c>
      <c r="B24" s="10">
        <f>SUM(B21:B23)</f>
        <v>76462657.409999996</v>
      </c>
      <c r="C24" s="10">
        <f>SUM(C21:C23)</f>
        <v>77423317.969999999</v>
      </c>
      <c r="D24" s="6">
        <f>C24-B24</f>
        <v>960660.56000000238</v>
      </c>
    </row>
    <row r="25" spans="1:4">
      <c r="A25" s="4"/>
      <c r="B25" s="4"/>
      <c r="C25" s="4"/>
      <c r="D25" s="6"/>
    </row>
    <row r="26" spans="1:4">
      <c r="A26" s="4" t="s">
        <v>17</v>
      </c>
      <c r="B26" s="11">
        <f>'[1]RESTO INGRESOS (2)'!B16</f>
        <v>187173</v>
      </c>
      <c r="C26" s="11">
        <f>'[1]RESTO INGRESOS (2)'!C16</f>
        <v>189849</v>
      </c>
      <c r="D26" s="12">
        <f>C26-B26</f>
        <v>2676</v>
      </c>
    </row>
    <row r="27" spans="1:4">
      <c r="A27" s="4" t="s">
        <v>18</v>
      </c>
      <c r="B27" s="10">
        <f>B14/B26</f>
        <v>485.35910628135468</v>
      </c>
      <c r="C27" s="10">
        <f>C14/C26</f>
        <v>478.51776938514291</v>
      </c>
      <c r="D27" s="6">
        <f>C27-B27</f>
        <v>-6.8413368962117715</v>
      </c>
    </row>
    <row r="28" spans="1:4">
      <c r="A28" s="4" t="s">
        <v>19</v>
      </c>
      <c r="B28" s="10">
        <f>B19/B26</f>
        <v>443.03235990233628</v>
      </c>
      <c r="C28" s="10">
        <f>C19/C26</f>
        <v>407.26346907278946</v>
      </c>
      <c r="D28" s="6">
        <f>C28-B28</f>
        <v>-35.76889082954682</v>
      </c>
    </row>
    <row r="29" spans="1:4">
      <c r="A29" s="4" t="s">
        <v>20</v>
      </c>
      <c r="B29" s="10">
        <f>B24/B26</f>
        <v>408.5132866919908</v>
      </c>
      <c r="C29" s="10">
        <f>C24/C26</f>
        <v>407.81525301687128</v>
      </c>
      <c r="D29" s="6">
        <f>C29-B29</f>
        <v>-0.69803367511951819</v>
      </c>
    </row>
  </sheetData>
  <mergeCells count="4">
    <mergeCell ref="A3:D3"/>
    <mergeCell ref="A5:D5"/>
    <mergeCell ref="A6:D6"/>
    <mergeCell ref="A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9"/>
  <sheetViews>
    <sheetView tabSelected="1" topLeftCell="A4" workbookViewId="0">
      <selection activeCell="C10" sqref="C10"/>
    </sheetView>
  </sheetViews>
  <sheetFormatPr baseColWidth="10" defaultRowHeight="16.5"/>
  <cols>
    <col min="1" max="1" width="36" customWidth="1"/>
    <col min="2" max="2" width="19.875" customWidth="1"/>
    <col min="3" max="3" width="13.375" bestFit="1" customWidth="1"/>
  </cols>
  <sheetData>
    <row r="1" spans="1:4">
      <c r="A1" t="s">
        <v>21</v>
      </c>
    </row>
    <row r="3" spans="1:4" ht="25.5">
      <c r="A3" s="1" t="s">
        <v>0</v>
      </c>
      <c r="B3" s="1"/>
    </row>
    <row r="4" spans="1:4" ht="22.5">
      <c r="A4" s="2"/>
      <c r="B4" s="2"/>
    </row>
    <row r="5" spans="1:4">
      <c r="A5" s="14" t="s">
        <v>1</v>
      </c>
      <c r="B5" s="14"/>
    </row>
    <row r="6" spans="1:4">
      <c r="A6" s="14" t="s">
        <v>2</v>
      </c>
      <c r="B6" s="14"/>
    </row>
    <row r="7" spans="1:4">
      <c r="A7" s="14" t="s">
        <v>3</v>
      </c>
      <c r="B7" s="14"/>
    </row>
    <row r="8" spans="1:4">
      <c r="A8" s="4"/>
      <c r="B8" s="5"/>
    </row>
    <row r="9" spans="1:4">
      <c r="A9" s="7"/>
      <c r="B9" s="8">
        <v>2017</v>
      </c>
      <c r="C9" s="8" t="s">
        <v>23</v>
      </c>
      <c r="D9" s="8" t="s">
        <v>24</v>
      </c>
    </row>
    <row r="10" spans="1:4">
      <c r="A10" s="4"/>
      <c r="B10" s="4"/>
    </row>
    <row r="11" spans="1:4">
      <c r="A11" s="4" t="s">
        <v>5</v>
      </c>
      <c r="B11" s="10">
        <f>'[1]INGRESOS INICIALES 17'!C8</f>
        <v>64171440</v>
      </c>
    </row>
    <row r="12" spans="1:4">
      <c r="A12" s="4" t="s">
        <v>6</v>
      </c>
      <c r="B12" s="10">
        <f>'[1]INGRESOS INICIALES 17'!C9</f>
        <v>8976110</v>
      </c>
    </row>
    <row r="13" spans="1:4">
      <c r="A13" s="4" t="s">
        <v>7</v>
      </c>
      <c r="B13" s="10">
        <f>'[1]INGRESOS INICIALES 17'!C10</f>
        <v>17698570</v>
      </c>
    </row>
    <row r="14" spans="1:4">
      <c r="A14" s="4" t="s">
        <v>8</v>
      </c>
      <c r="B14" s="10">
        <f>SUM(B11:B13)</f>
        <v>90846120</v>
      </c>
      <c r="C14" s="13">
        <v>145749280</v>
      </c>
      <c r="D14" s="15">
        <f>B14/C14</f>
        <v>0.62330407395494514</v>
      </c>
    </row>
    <row r="15" spans="1:4">
      <c r="A15" s="4"/>
      <c r="B15" s="4"/>
      <c r="C15" s="13"/>
    </row>
    <row r="16" spans="1:4">
      <c r="A16" s="4" t="s">
        <v>9</v>
      </c>
      <c r="B16" s="10">
        <f>'[1]INGRESOS LIQUIDADOS 17'!C9</f>
        <v>62193270</v>
      </c>
      <c r="C16" s="13"/>
    </row>
    <row r="17" spans="1:4">
      <c r="A17" s="4" t="s">
        <v>10</v>
      </c>
      <c r="B17" s="10">
        <f>'[1]INGRESOS LIQUIDADOS 17'!C10</f>
        <v>6602660.1799999997</v>
      </c>
      <c r="C17" s="13"/>
    </row>
    <row r="18" spans="1:4">
      <c r="A18" s="4" t="s">
        <v>11</v>
      </c>
      <c r="B18" s="10">
        <f>'[1]INGRESOS LIQUIDADOS 17'!C11-6185830.55</f>
        <v>8522632.1600000001</v>
      </c>
      <c r="C18" s="13"/>
    </row>
    <row r="19" spans="1:4">
      <c r="A19" s="4" t="s">
        <v>12</v>
      </c>
      <c r="B19" s="10">
        <f>SUM(B16:B18)</f>
        <v>77318562.340000004</v>
      </c>
      <c r="C19" s="13">
        <v>140374035.64000005</v>
      </c>
      <c r="D19" s="15">
        <f>B19/C19</f>
        <v>0.5508038718662287</v>
      </c>
    </row>
    <row r="20" spans="1:4">
      <c r="A20" s="4"/>
      <c r="B20" s="10"/>
      <c r="C20" s="13"/>
    </row>
    <row r="21" spans="1:4">
      <c r="A21" s="4" t="s">
        <v>13</v>
      </c>
      <c r="B21" s="10">
        <f>'[1]INGRESOS RECAUDADOS 17'!C8</f>
        <v>58518540.68</v>
      </c>
      <c r="C21" s="13"/>
    </row>
    <row r="22" spans="1:4">
      <c r="A22" s="4" t="s">
        <v>14</v>
      </c>
      <c r="B22" s="10">
        <f>'[1]INGRESOS RECAUDADOS 17'!C9</f>
        <v>6370420.21</v>
      </c>
      <c r="C22" s="13"/>
    </row>
    <row r="23" spans="1:4">
      <c r="A23" s="4" t="s">
        <v>15</v>
      </c>
      <c r="B23" s="10">
        <f>'[1]INGRESOS RECAUDADOS 17'!C10</f>
        <v>12534357.08</v>
      </c>
      <c r="C23" s="13"/>
    </row>
    <row r="24" spans="1:4">
      <c r="A24" s="4" t="s">
        <v>16</v>
      </c>
      <c r="B24" s="10">
        <f>SUM(B21:B23)</f>
        <v>77423317.969999999</v>
      </c>
      <c r="C24" s="13">
        <v>134053180.10000001</v>
      </c>
      <c r="D24" s="15">
        <f>B24/C24</f>
        <v>0.57755674212461294</v>
      </c>
    </row>
    <row r="25" spans="1:4">
      <c r="A25" s="4"/>
      <c r="B25" s="4"/>
    </row>
    <row r="26" spans="1:4">
      <c r="A26" s="4" t="s">
        <v>17</v>
      </c>
      <c r="B26" s="11">
        <f>'[1]RESTO INGRESOS (2)'!C16</f>
        <v>189849</v>
      </c>
    </row>
    <row r="27" spans="1:4">
      <c r="A27" s="4" t="s">
        <v>18</v>
      </c>
      <c r="B27" s="10">
        <f>B14/B26</f>
        <v>478.51776938514291</v>
      </c>
    </row>
    <row r="28" spans="1:4">
      <c r="A28" s="4" t="s">
        <v>19</v>
      </c>
      <c r="B28" s="10">
        <f>B19/B26</f>
        <v>407.26346907278946</v>
      </c>
    </row>
    <row r="29" spans="1:4">
      <c r="A29" s="4" t="s">
        <v>20</v>
      </c>
      <c r="B29" s="10">
        <f>B24/B26</f>
        <v>407.81525301687128</v>
      </c>
    </row>
  </sheetData>
  <mergeCells count="1">
    <mergeCell ref="A3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6.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6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Nº 44</vt:lpstr>
      <vt:lpstr>Nº 40</vt:lpstr>
      <vt:lpstr>N</vt:lpstr>
      <vt:lpstr>Hoja3</vt:lpstr>
    </vt:vector>
  </TitlesOfParts>
  <Company>Ayuntamiento de Leganes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instalador</dc:creator>
  <cp:lastModifiedBy>instalador</cp:lastModifiedBy>
  <dcterms:created xsi:type="dcterms:W3CDTF">2018-04-09T07:00:56Z</dcterms:created>
  <dcterms:modified xsi:type="dcterms:W3CDTF">2018-04-09T07:16:28Z</dcterms:modified>
</cp:coreProperties>
</file>